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filterPrivacy="1" defaultThemeVersion="124226"/>
  <bookViews>
    <workbookView xWindow="240" yWindow="165" windowWidth="14805" windowHeight="7950" activeTab="0"/>
  </bookViews>
  <sheets>
    <sheet name="Доходы" sheetId="1" r:id="rId1"/>
    <sheet name="Расходы 1" sheetId="2" r:id="rId2"/>
    <sheet name="Расходы 2" sheetId="6" r:id="rId3"/>
    <sheet name="ИФД" sheetId="4" r:id="rId4"/>
  </sheets>
  <definedNames>
    <definedName name="_xlnm.Print_Area" localSheetId="0">'Доходы'!$A$1:$E$29</definedName>
    <definedName name="_xlnm.Print_Area" localSheetId="1">'Расходы 1'!$A$1:$H$46</definedName>
    <definedName name="_xlnm.Print_Area" localSheetId="2">'Расходы 2'!$A$1:$G$46</definedName>
  </definedNames>
  <calcPr calcId="125725"/>
</workbook>
</file>

<file path=xl/sharedStrings.xml><?xml version="1.0" encoding="utf-8"?>
<sst xmlns="http://schemas.openxmlformats.org/spreadsheetml/2006/main" count="234" uniqueCount="133">
  <si>
    <t>Приложение 1</t>
  </si>
  <si>
    <t>к решению муниципального Собрания</t>
  </si>
  <si>
    <t xml:space="preserve">внутригородского муниципального </t>
  </si>
  <si>
    <t>образования Гагаринское</t>
  </si>
  <si>
    <t>в городе Москве</t>
  </si>
  <si>
    <t>Доходы бюджета внутригородского муниципального образования Гагаринское</t>
  </si>
  <si>
    <t>по кодам классификации доходов бюджета</t>
  </si>
  <si>
    <t>Код бюджетной классификации</t>
  </si>
  <si>
    <t>Наименование показателя</t>
  </si>
  <si>
    <t>Плановые показатели (годовые) руб.</t>
  </si>
  <si>
    <t>Фактическое исполнение с начала года, руб.</t>
  </si>
  <si>
    <t xml:space="preserve">В % к плану </t>
  </si>
  <si>
    <t>Налоговые доходы, всего</t>
  </si>
  <si>
    <t>182 101 02010 010000</t>
  </si>
  <si>
    <t xml:space="preserve">Налог на доходы физических лиц </t>
  </si>
  <si>
    <t>182 101 02020 010000</t>
  </si>
  <si>
    <t>182 101 02030 010000</t>
  </si>
  <si>
    <t>Прочие поступления, всего</t>
  </si>
  <si>
    <t>900 116 23031 030000</t>
  </si>
  <si>
    <t>Доходы от возмещения ущерба при возникновении страховых случаев.</t>
  </si>
  <si>
    <t>900 116 90030 030000</t>
  </si>
  <si>
    <t>90011701030030000</t>
  </si>
  <si>
    <t xml:space="preserve">Невыясненные поступления, зачисляемые в бюджет внутригородских муниципальных образований </t>
  </si>
  <si>
    <t>Прочие поступления от денежных взысканий (штрафы)</t>
  </si>
  <si>
    <t>Безвозмездные перечисления. Всего</t>
  </si>
  <si>
    <t>Субвенции, в том числе</t>
  </si>
  <si>
    <t>900 202 03024 030001</t>
  </si>
  <si>
    <t>900 202 03024 030002</t>
  </si>
  <si>
    <t>900 202 03024 030003</t>
  </si>
  <si>
    <t>900 202 03024 030004</t>
  </si>
  <si>
    <t>900 202 03024 030005</t>
  </si>
  <si>
    <t>900 219 03000 030000</t>
  </si>
  <si>
    <t>Субвенции МО на содержание комиссии по делам несовершеннолетних</t>
  </si>
  <si>
    <t>Субвенции МО на содержание сотрудников дос, соц-восп. Работы</t>
  </si>
  <si>
    <t>Субвенции по организации опеки и попечительства</t>
  </si>
  <si>
    <t>Субвенции МО по организации дос, со-восп. Работы в МУ</t>
  </si>
  <si>
    <t>Субвенции МО по организации физ-озд. И спорт.работы, работы в МУ</t>
  </si>
  <si>
    <t>Возврат остатков субвенции, имеющих целевое назначение прошлых лет</t>
  </si>
  <si>
    <t xml:space="preserve">Доходы бюджета - всего </t>
  </si>
  <si>
    <t>Приложение 2</t>
  </si>
  <si>
    <t>Расходы бюджета внутригородского муниципального образования Гагаринское</t>
  </si>
  <si>
    <t>по ведомственной структуре расходов бюджета</t>
  </si>
  <si>
    <t>Наименование</t>
  </si>
  <si>
    <t>Код ведомства</t>
  </si>
  <si>
    <t>Рз/Пр</t>
  </si>
  <si>
    <t>ЦС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</si>
  <si>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</si>
  <si>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</si>
  <si>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</si>
  <si>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31 Б 0101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</si>
  <si>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</si>
  <si>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Депутаты муниципального Собрания внутригородского муниципального образования</t>
  </si>
  <si>
    <t>31 А 0102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</si>
  <si>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</si>
  <si>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Исполнительные органы местного самоуправления</t>
  </si>
  <si>
    <t>31 Б 0000</t>
  </si>
  <si>
    <t>Руководитель муниципалитета</t>
  </si>
  <si>
    <t>31 Б 0102</t>
  </si>
  <si>
    <t>31 Б 0105</t>
  </si>
  <si>
    <t>Финансовое обеспечение переданных внутригородским муниципальным образованиям полномочий по содержанию муниципальных служащих, осуществляющих организацию деятельности районных комиссий по делам несовершеннолетних и защите их прав</t>
  </si>
  <si>
    <t>33 А 0101</t>
  </si>
  <si>
    <t>Финансовое обеспечение переданных внутригородским муниципальным образованиям полномочий по содержанию муниципальных служащих, осуществляющих организацию досуговой. социально-воспитательной, физкультурно-оздоровительной и спортивной работы с населением по месту жительства</t>
  </si>
  <si>
    <t>33 А 0102</t>
  </si>
  <si>
    <t>Финансовое обеспечение переданных внутригородским муниципальным образованиям полномочий по содержанию муниципальных служащих, осуществляющих организацию опеки, попечительства и патронажа</t>
  </si>
  <si>
    <t>33 А 0104</t>
  </si>
  <si>
    <t>Резервные фонды</t>
  </si>
  <si>
    <t xml:space="preserve">Резервный фонд, предусмотренный в местном бюджете </t>
  </si>
  <si>
    <t>32 А 0100</t>
  </si>
  <si>
    <t>Другие общегосударственные вопросы</t>
  </si>
  <si>
    <t>Прочие непрограммные расходы при реализации государственных функций, связанных с общегосударственным управлением</t>
  </si>
  <si>
    <t>31 Б 0104</t>
  </si>
  <si>
    <t>Национальная безопасность и правоохранительная деятельность</t>
  </si>
  <si>
    <t>35 Е 0114</t>
  </si>
  <si>
    <t>Национальная экономика</t>
  </si>
  <si>
    <t>Связь и информатика</t>
  </si>
  <si>
    <t>35 И 0100</t>
  </si>
  <si>
    <t>Образование</t>
  </si>
  <si>
    <t>Молодежная политика и оздоровление детей</t>
  </si>
  <si>
    <t>Финансовое обеспечение переданных внутригородским муниципальным образованиям полномочий по организации физкультурно-оздоровительной и спортивной работы с населением по месту жительства</t>
  </si>
  <si>
    <t>09 Е 0901</t>
  </si>
  <si>
    <t>Праздничные и социально значимые мероприятия для населения</t>
  </si>
  <si>
    <t>35 Е 0105</t>
  </si>
  <si>
    <t>Культура, кинематография</t>
  </si>
  <si>
    <t>Социальная политика</t>
  </si>
  <si>
    <t>Физическая культура и спорт</t>
  </si>
  <si>
    <t>Массовый спорт</t>
  </si>
  <si>
    <t>10 А 0301</t>
  </si>
  <si>
    <t>Средства массовой информации</t>
  </si>
  <si>
    <t>Периодическая печать и издательства</t>
  </si>
  <si>
    <t>35 Е 0103</t>
  </si>
  <si>
    <t xml:space="preserve">Фактич. Исполнение с начала года, руб. </t>
  </si>
  <si>
    <t>Обеспечение деятельности муниципалитетов внутригородских муниципальных образований в части содержания муниципальных служащих для решения вопросов местного значения</t>
  </si>
  <si>
    <t>0100</t>
  </si>
  <si>
    <t>0102</t>
  </si>
  <si>
    <t>0103</t>
  </si>
  <si>
    <t>0104</t>
  </si>
  <si>
    <t>0111</t>
  </si>
  <si>
    <t>0113</t>
  </si>
  <si>
    <t>0300</t>
  </si>
  <si>
    <t>0400</t>
  </si>
  <si>
    <t>0410</t>
  </si>
  <si>
    <t>0700</t>
  </si>
  <si>
    <t>0707</t>
  </si>
  <si>
    <t>0800</t>
  </si>
  <si>
    <t>0804</t>
  </si>
  <si>
    <t>В % к плану</t>
  </si>
  <si>
    <t>Примечание</t>
  </si>
  <si>
    <t>мобильная связь</t>
  </si>
  <si>
    <t>Приложение 4</t>
  </si>
  <si>
    <t xml:space="preserve"> внутригородского муниципального образования Гагаринское</t>
  </si>
  <si>
    <t xml:space="preserve">Источники финансирования дефицита бюджета </t>
  </si>
  <si>
    <t xml:space="preserve">Наименование </t>
  </si>
  <si>
    <t>Код источника финансирования по КИВФ, КИВнФ</t>
  </si>
  <si>
    <t>Утвержденные бюджетные назначения</t>
  </si>
  <si>
    <t>Исполнено</t>
  </si>
  <si>
    <t>Неисполненные назначения</t>
  </si>
  <si>
    <t>Источники финансирования дефицита бюджета - всего</t>
  </si>
  <si>
    <t>900.00000000000000.000</t>
  </si>
  <si>
    <t>в том числе:</t>
  </si>
  <si>
    <t>источники внутренненого финансирования бюджета</t>
  </si>
  <si>
    <t>Измененние остатков средств</t>
  </si>
  <si>
    <t>Увеличение остатков средств</t>
  </si>
  <si>
    <t>Уменьшение остатков средств</t>
  </si>
  <si>
    <t>900.01000000000000.000</t>
  </si>
  <si>
    <t>900.01050000000000.000</t>
  </si>
  <si>
    <t>900.01050201030000.510</t>
  </si>
  <si>
    <t>900.01050201030000.610</t>
  </si>
  <si>
    <t xml:space="preserve">Расходы бюджета - всего </t>
  </si>
  <si>
    <t>в городе Москве за 1 квартал 2013 года</t>
  </si>
  <si>
    <t>Иные расходы по функционированию органов местного самоуправления</t>
  </si>
  <si>
    <t>31 Б 0199</t>
  </si>
  <si>
    <t>Приложение 3</t>
  </si>
  <si>
    <t>от 28.05.2013 № 19/4</t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</si>
</sst>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1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7">
    <xf numFmtId="0" fontId="0" fillId="0" borderId="0" xfId="0"/>
    <xf numFmtId="49" fontId="0" fillId="0" borderId="0" xfId="0" applyNumberFormat="1"/>
    <xf numFmtId="43" fontId="0" fillId="0" borderId="0" xfId="0" applyNumberFormat="1"/>
    <xf numFmtId="10" fontId="0" fillId="0" borderId="0" xfId="0" applyNumberFormat="1"/>
    <xf numFmtId="0" fontId="0" fillId="0" borderId="1" xfId="0" applyBorder="1" applyAlignment="1">
      <alignment horizontal="center" vertical="center" wrapText="1"/>
    </xf>
    <xf numFmtId="43" fontId="0" fillId="0" borderId="1" xfId="0" applyNumberFormat="1" applyBorder="1"/>
    <xf numFmtId="10" fontId="0" fillId="0" borderId="1" xfId="0" applyNumberFormat="1" applyBorder="1"/>
    <xf numFmtId="49" fontId="0" fillId="0" borderId="1" xfId="0" applyNumberFormat="1" applyBorder="1"/>
    <xf numFmtId="0" fontId="0" fillId="0" borderId="1" xfId="0" applyBorder="1"/>
    <xf numFmtId="49" fontId="0" fillId="0" borderId="1" xfId="0" applyNumberFormat="1" applyBorder="1" applyAlignment="1">
      <alignment horizontal="left" vertical="center"/>
    </xf>
    <xf numFmtId="0" fontId="0" fillId="0" borderId="1" xfId="0" applyBorder="1" applyAlignment="1">
      <alignment wrapText="1"/>
    </xf>
    <xf numFmtId="49" fontId="0" fillId="0" borderId="1" xfId="0" applyNumberFormat="1" applyBorder="1" applyAlignment="1">
      <alignment vertical="center"/>
    </xf>
    <xf numFmtId="43" fontId="0" fillId="2" borderId="1" xfId="0" applyNumberFormat="1" applyFill="1" applyBorder="1"/>
    <xf numFmtId="10" fontId="0" fillId="2" borderId="1" xfId="0" applyNumberFormat="1" applyFill="1" applyBorder="1"/>
    <xf numFmtId="43" fontId="0" fillId="2" borderId="1" xfId="0" applyNumberFormat="1" applyFill="1" applyBorder="1" applyAlignment="1">
      <alignment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3" fontId="3" fillId="0" borderId="1" xfId="0" applyNumberFormat="1" applyFont="1" applyBorder="1" applyAlignment="1">
      <alignment horizontal="center" vertical="center" wrapText="1"/>
    </xf>
    <xf numFmtId="43" fontId="3" fillId="0" borderId="1" xfId="0" applyNumberFormat="1" applyFont="1" applyBorder="1" applyAlignment="1">
      <alignment horizontal="right" vertical="center"/>
    </xf>
    <xf numFmtId="43" fontId="2" fillId="0" borderId="1" xfId="0" applyNumberFormat="1" applyFont="1" applyBorder="1" applyAlignment="1">
      <alignment horizontal="right" vertical="center"/>
    </xf>
    <xf numFmtId="43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0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wrapText="1"/>
    </xf>
    <xf numFmtId="10" fontId="5" fillId="0" borderId="1" xfId="0" applyNumberFormat="1" applyFont="1" applyBorder="1" applyAlignment="1">
      <alignment horizontal="center" vertical="center"/>
    </xf>
    <xf numFmtId="10" fontId="3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0" fontId="0" fillId="0" borderId="1" xfId="0" applyNumberFormat="1" applyFill="1" applyBorder="1"/>
    <xf numFmtId="43" fontId="2" fillId="0" borderId="1" xfId="0" applyNumberFormat="1" applyFont="1" applyFill="1" applyBorder="1" applyAlignment="1">
      <alignment horizontal="center" vertical="center" wrapText="1"/>
    </xf>
    <xf numFmtId="43" fontId="2" fillId="0" borderId="1" xfId="0" applyNumberFormat="1" applyFont="1" applyFill="1" applyBorder="1" applyAlignment="1">
      <alignment horizontal="right" vertical="center"/>
    </xf>
    <xf numFmtId="0" fontId="0" fillId="0" borderId="0" xfId="0" applyAlignment="1">
      <alignment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right"/>
    </xf>
    <xf numFmtId="43" fontId="0" fillId="0" borderId="1" xfId="0" applyNumberFormat="1" applyBorder="1" applyAlignment="1">
      <alignment horizontal="center" vertical="center"/>
    </xf>
    <xf numFmtId="43" fontId="0" fillId="0" borderId="1" xfId="0" applyNumberFormat="1" applyFill="1" applyBorder="1" applyAlignment="1">
      <alignment horizontal="center" vertical="center"/>
    </xf>
    <xf numFmtId="43" fontId="3" fillId="3" borderId="1" xfId="0" applyNumberFormat="1" applyFont="1" applyFill="1" applyBorder="1" applyAlignment="1">
      <alignment horizontal="center" vertical="center" wrapText="1"/>
    </xf>
    <xf numFmtId="10" fontId="3" fillId="3" borderId="1" xfId="0" applyNumberFormat="1" applyFont="1" applyFill="1" applyBorder="1" applyAlignment="1">
      <alignment horizontal="center" vertical="center" wrapText="1"/>
    </xf>
    <xf numFmtId="49" fontId="0" fillId="2" borderId="1" xfId="0" applyNumberFormat="1" applyFill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0" xfId="0" applyAlignment="1">
      <alignment horizontal="left"/>
    </xf>
    <xf numFmtId="43" fontId="6" fillId="3" borderId="2" xfId="0" applyNumberFormat="1" applyFont="1" applyFill="1" applyBorder="1" applyAlignment="1">
      <alignment horizontal="center" vertical="center" wrapText="1"/>
    </xf>
    <xf numFmtId="43" fontId="6" fillId="3" borderId="3" xfId="0" applyNumberFormat="1" applyFont="1" applyFill="1" applyBorder="1" applyAlignment="1">
      <alignment horizontal="center" vertical="center" wrapText="1"/>
    </xf>
    <xf numFmtId="43" fontId="6" fillId="3" borderId="4" xfId="0" applyNumberFormat="1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8"/>
  <sheetViews>
    <sheetView tabSelected="1" view="pageBreakPreview" zoomScale="145" zoomScaleSheetLayoutView="145" workbookViewId="0" topLeftCell="A1">
      <selection activeCell="A10" sqref="A10:E10"/>
    </sheetView>
  </sheetViews>
  <sheetFormatPr defaultColWidth="9.140625" defaultRowHeight="15"/>
  <cols>
    <col min="1" max="1" width="21.28125" style="0" customWidth="1"/>
    <col min="2" max="2" width="36.28125" style="0" customWidth="1"/>
    <col min="3" max="3" width="16.8515625" style="0" customWidth="1"/>
    <col min="4" max="4" width="15.7109375" style="0" customWidth="1"/>
  </cols>
  <sheetData>
    <row r="1" spans="3:5" ht="15">
      <c r="C1" s="45" t="s">
        <v>0</v>
      </c>
      <c r="D1" s="45"/>
      <c r="E1" s="45"/>
    </row>
    <row r="2" spans="3:5" ht="15">
      <c r="C2" s="45" t="s">
        <v>1</v>
      </c>
      <c r="D2" s="45"/>
      <c r="E2" s="45"/>
    </row>
    <row r="3" spans="3:5" ht="15">
      <c r="C3" s="45" t="s">
        <v>2</v>
      </c>
      <c r="D3" s="45"/>
      <c r="E3" s="45"/>
    </row>
    <row r="4" spans="3:5" ht="15">
      <c r="C4" s="45" t="s">
        <v>3</v>
      </c>
      <c r="D4" s="45"/>
      <c r="E4" s="45"/>
    </row>
    <row r="5" spans="3:5" ht="15">
      <c r="C5" s="45" t="s">
        <v>4</v>
      </c>
      <c r="D5" s="45"/>
      <c r="E5" s="45"/>
    </row>
    <row r="6" spans="3:5" ht="15">
      <c r="C6" s="45" t="s">
        <v>132</v>
      </c>
      <c r="D6" s="45"/>
      <c r="E6" s="45"/>
    </row>
    <row r="8" spans="1:5" ht="15">
      <c r="A8" s="43" t="s">
        <v>5</v>
      </c>
      <c r="B8" s="43"/>
      <c r="C8" s="43"/>
      <c r="D8" s="43"/>
      <c r="E8" s="43"/>
    </row>
    <row r="9" spans="1:5" ht="15">
      <c r="A9" s="43" t="s">
        <v>128</v>
      </c>
      <c r="B9" s="43"/>
      <c r="C9" s="43"/>
      <c r="D9" s="43"/>
      <c r="E9" s="43"/>
    </row>
    <row r="10" spans="1:5" ht="15">
      <c r="A10" s="43" t="s">
        <v>6</v>
      </c>
      <c r="B10" s="43"/>
      <c r="C10" s="43"/>
      <c r="D10" s="43"/>
      <c r="E10" s="43"/>
    </row>
    <row r="12" spans="1:5" ht="60">
      <c r="A12" s="4" t="s">
        <v>7</v>
      </c>
      <c r="B12" s="4" t="s">
        <v>8</v>
      </c>
      <c r="C12" s="4" t="s">
        <v>9</v>
      </c>
      <c r="D12" s="4" t="s">
        <v>10</v>
      </c>
      <c r="E12" s="4" t="s">
        <v>11</v>
      </c>
    </row>
    <row r="13" spans="1:5" ht="15">
      <c r="A13" s="44" t="s">
        <v>12</v>
      </c>
      <c r="B13" s="44"/>
      <c r="C13" s="12">
        <f>C14+C15+C16</f>
        <v>14485700</v>
      </c>
      <c r="D13" s="12">
        <f>D14+D15+D16</f>
        <v>2411881.12</v>
      </c>
      <c r="E13" s="13">
        <f>D13/C13</f>
        <v>0.16650083323553574</v>
      </c>
    </row>
    <row r="14" spans="1:5" ht="15">
      <c r="A14" s="7" t="s">
        <v>13</v>
      </c>
      <c r="B14" s="8" t="s">
        <v>14</v>
      </c>
      <c r="C14" s="5">
        <v>12298400</v>
      </c>
      <c r="D14" s="5">
        <v>2366760.1</v>
      </c>
      <c r="E14" s="31">
        <f>D14/C14</f>
        <v>0.19244455376309114</v>
      </c>
    </row>
    <row r="15" spans="1:5" ht="15">
      <c r="A15" s="7" t="s">
        <v>15</v>
      </c>
      <c r="B15" s="8" t="s">
        <v>14</v>
      </c>
      <c r="C15" s="5">
        <v>86900</v>
      </c>
      <c r="D15" s="5">
        <v>4210.25</v>
      </c>
      <c r="E15" s="31">
        <f aca="true" t="shared" si="0" ref="E15:E16">D15/C15</f>
        <v>0.048449367088607594</v>
      </c>
    </row>
    <row r="16" spans="1:5" ht="15">
      <c r="A16" s="7" t="s">
        <v>16</v>
      </c>
      <c r="B16" s="8" t="s">
        <v>14</v>
      </c>
      <c r="C16" s="5">
        <v>2100400</v>
      </c>
      <c r="D16" s="5">
        <v>40910.77</v>
      </c>
      <c r="E16" s="31">
        <f t="shared" si="0"/>
        <v>0.019477609026852027</v>
      </c>
    </row>
    <row r="17" spans="1:5" ht="15">
      <c r="A17" s="41" t="s">
        <v>17</v>
      </c>
      <c r="B17" s="41"/>
      <c r="C17" s="12">
        <f>C18+C19+C20</f>
        <v>0</v>
      </c>
      <c r="D17" s="12">
        <f>D18+D19+D20</f>
        <v>300</v>
      </c>
      <c r="E17" s="13"/>
    </row>
    <row r="18" spans="1:5" ht="30">
      <c r="A18" s="9" t="s">
        <v>18</v>
      </c>
      <c r="B18" s="10" t="s">
        <v>19</v>
      </c>
      <c r="C18" s="5"/>
      <c r="D18" s="5"/>
      <c r="E18" s="6"/>
    </row>
    <row r="19" spans="1:5" ht="30">
      <c r="A19" s="11" t="s">
        <v>20</v>
      </c>
      <c r="B19" s="10" t="s">
        <v>23</v>
      </c>
      <c r="C19" s="5"/>
      <c r="D19" s="5">
        <v>300</v>
      </c>
      <c r="E19" s="6"/>
    </row>
    <row r="20" spans="1:5" ht="60">
      <c r="A20" s="11" t="s">
        <v>21</v>
      </c>
      <c r="B20" s="10" t="s">
        <v>22</v>
      </c>
      <c r="C20" s="5"/>
      <c r="D20" s="5"/>
      <c r="E20" s="6"/>
    </row>
    <row r="21" spans="1:5" ht="15">
      <c r="A21" s="41" t="s">
        <v>24</v>
      </c>
      <c r="B21" s="41"/>
      <c r="C21" s="12">
        <f>C22</f>
        <v>35304500</v>
      </c>
      <c r="D21" s="12">
        <f>D22</f>
        <v>12445601.25</v>
      </c>
      <c r="E21" s="13">
        <f aca="true" t="shared" si="1" ref="E21:E29">D21/C21</f>
        <v>0.3525216686258126</v>
      </c>
    </row>
    <row r="22" spans="1:5" ht="15">
      <c r="A22" s="42" t="s">
        <v>25</v>
      </c>
      <c r="B22" s="42"/>
      <c r="C22" s="5">
        <f>C23+C24+C25+C26+C27+C28</f>
        <v>35304500</v>
      </c>
      <c r="D22" s="5">
        <f>D23+D24+D25+D26+D27+D28</f>
        <v>12445601.25</v>
      </c>
      <c r="E22" s="6">
        <f t="shared" si="1"/>
        <v>0.3525216686258126</v>
      </c>
    </row>
    <row r="23" spans="1:5" ht="45">
      <c r="A23" s="7" t="s">
        <v>26</v>
      </c>
      <c r="B23" s="10" t="s">
        <v>32</v>
      </c>
      <c r="C23" s="5">
        <v>1843400</v>
      </c>
      <c r="D23" s="5">
        <v>573300</v>
      </c>
      <c r="E23" s="6">
        <f t="shared" si="1"/>
        <v>0.31100141043723556</v>
      </c>
    </row>
    <row r="24" spans="1:5" ht="30">
      <c r="A24" s="7" t="s">
        <v>27</v>
      </c>
      <c r="B24" s="10" t="s">
        <v>33</v>
      </c>
      <c r="C24" s="5">
        <v>3627000</v>
      </c>
      <c r="D24" s="5">
        <v>1128100</v>
      </c>
      <c r="E24" s="6">
        <f t="shared" si="1"/>
        <v>0.3110283981251723</v>
      </c>
    </row>
    <row r="25" spans="1:5" ht="30">
      <c r="A25" s="7" t="s">
        <v>28</v>
      </c>
      <c r="B25" s="10" t="s">
        <v>34</v>
      </c>
      <c r="C25" s="5">
        <v>5756800</v>
      </c>
      <c r="D25" s="5">
        <v>1652200</v>
      </c>
      <c r="E25" s="6">
        <f t="shared" si="1"/>
        <v>0.28699972206781543</v>
      </c>
    </row>
    <row r="26" spans="1:5" ht="30">
      <c r="A26" s="7" t="s">
        <v>29</v>
      </c>
      <c r="B26" s="10" t="s">
        <v>35</v>
      </c>
      <c r="C26" s="5">
        <v>8234300</v>
      </c>
      <c r="D26" s="5">
        <v>4446500</v>
      </c>
      <c r="E26" s="6">
        <f t="shared" si="1"/>
        <v>0.53999732824891</v>
      </c>
    </row>
    <row r="27" spans="1:5" ht="30">
      <c r="A27" s="7" t="s">
        <v>30</v>
      </c>
      <c r="B27" s="10" t="s">
        <v>36</v>
      </c>
      <c r="C27" s="5">
        <v>15843000</v>
      </c>
      <c r="D27" s="5">
        <v>4752900</v>
      </c>
      <c r="E27" s="6">
        <f t="shared" si="1"/>
        <v>0.3</v>
      </c>
    </row>
    <row r="28" spans="1:5" ht="45">
      <c r="A28" s="7" t="s">
        <v>31</v>
      </c>
      <c r="B28" s="10" t="s">
        <v>37</v>
      </c>
      <c r="C28" s="5"/>
      <c r="D28" s="5">
        <v>-107398.75</v>
      </c>
      <c r="E28" s="6"/>
    </row>
    <row r="29" spans="1:5" ht="15">
      <c r="A29" s="41" t="s">
        <v>38</v>
      </c>
      <c r="B29" s="41"/>
      <c r="C29" s="14">
        <f>C21+C17+C13</f>
        <v>49790200</v>
      </c>
      <c r="D29" s="14">
        <f>D21+D17+D13</f>
        <v>14857782.370000001</v>
      </c>
      <c r="E29" s="13">
        <f t="shared" si="1"/>
        <v>0.29840776638776306</v>
      </c>
    </row>
    <row r="30" spans="1:5" ht="15">
      <c r="A30" s="1"/>
      <c r="C30" s="2"/>
      <c r="D30" s="2"/>
      <c r="E30" s="3"/>
    </row>
    <row r="31" spans="1:5" ht="15">
      <c r="A31" s="1"/>
      <c r="C31" s="2"/>
      <c r="D31" s="2"/>
      <c r="E31" s="3"/>
    </row>
    <row r="32" spans="1:5" ht="15">
      <c r="A32" s="1"/>
      <c r="C32" s="2"/>
      <c r="D32" s="2"/>
      <c r="E32" s="3"/>
    </row>
    <row r="33" spans="1:5" ht="15">
      <c r="A33" s="1"/>
      <c r="C33" s="2"/>
      <c r="D33" s="2"/>
      <c r="E33" s="3"/>
    </row>
    <row r="34" spans="1:5" ht="15">
      <c r="A34" s="1"/>
      <c r="C34" s="2"/>
      <c r="D34" s="2"/>
      <c r="E34" s="3"/>
    </row>
    <row r="35" spans="1:5" ht="15">
      <c r="A35" s="1"/>
      <c r="C35" s="2"/>
      <c r="D35" s="2"/>
      <c r="E35" s="3"/>
    </row>
    <row r="36" spans="1:5" ht="15">
      <c r="A36" s="1"/>
      <c r="C36" s="2"/>
      <c r="D36" s="2"/>
      <c r="E36" s="3"/>
    </row>
    <row r="37" spans="1:5" ht="15">
      <c r="A37" s="1"/>
      <c r="C37" s="2"/>
      <c r="D37" s="2"/>
      <c r="E37" s="3"/>
    </row>
    <row r="38" spans="1:5" ht="15">
      <c r="A38" s="1"/>
      <c r="C38" s="2"/>
      <c r="D38" s="2"/>
      <c r="E38" s="3"/>
    </row>
    <row r="39" spans="1:5" ht="15">
      <c r="A39" s="1"/>
      <c r="C39" s="2"/>
      <c r="D39" s="2"/>
      <c r="E39" s="3"/>
    </row>
    <row r="40" spans="1:5" ht="15">
      <c r="A40" s="1"/>
      <c r="C40" s="2"/>
      <c r="D40" s="2"/>
      <c r="E40" s="3"/>
    </row>
    <row r="41" spans="1:5" ht="15">
      <c r="A41" s="1"/>
      <c r="C41" s="2"/>
      <c r="D41" s="2"/>
      <c r="E41" s="3"/>
    </row>
    <row r="42" spans="1:5" ht="15">
      <c r="A42" s="1"/>
      <c r="C42" s="2"/>
      <c r="D42" s="2"/>
      <c r="E42" s="3"/>
    </row>
    <row r="43" spans="1:5" ht="15">
      <c r="A43" s="1"/>
      <c r="C43" s="2"/>
      <c r="D43" s="2"/>
      <c r="E43" s="3"/>
    </row>
    <row r="44" spans="1:5" ht="15">
      <c r="A44" s="1"/>
      <c r="C44" s="2"/>
      <c r="D44" s="2"/>
      <c r="E44" s="3"/>
    </row>
    <row r="45" spans="1:5" ht="15">
      <c r="A45" s="1"/>
      <c r="C45" s="2"/>
      <c r="D45" s="2"/>
      <c r="E45" s="3"/>
    </row>
    <row r="46" spans="1:5" ht="15">
      <c r="A46" s="1"/>
      <c r="C46" s="2"/>
      <c r="D46" s="2"/>
      <c r="E46" s="3"/>
    </row>
    <row r="47" spans="1:5" ht="15">
      <c r="A47" s="1"/>
      <c r="C47" s="2"/>
      <c r="D47" s="2"/>
      <c r="E47" s="3"/>
    </row>
    <row r="48" spans="1:5" ht="15">
      <c r="A48" s="1"/>
      <c r="C48" s="2"/>
      <c r="D48" s="2"/>
      <c r="E48" s="3"/>
    </row>
    <row r="49" spans="1:5" ht="15">
      <c r="A49" s="1"/>
      <c r="C49" s="2"/>
      <c r="D49" s="2"/>
      <c r="E49" s="3"/>
    </row>
    <row r="50" spans="1:5" ht="15">
      <c r="A50" s="1"/>
      <c r="C50" s="2"/>
      <c r="D50" s="2"/>
      <c r="E50" s="3"/>
    </row>
    <row r="51" spans="1:5" ht="15">
      <c r="A51" s="1"/>
      <c r="C51" s="2"/>
      <c r="D51" s="2"/>
      <c r="E51" s="3"/>
    </row>
    <row r="52" spans="1:5" ht="15">
      <c r="A52" s="1"/>
      <c r="C52" s="2"/>
      <c r="D52" s="2"/>
      <c r="E52" s="3"/>
    </row>
    <row r="53" spans="1:5" ht="15">
      <c r="A53" s="1"/>
      <c r="C53" s="2"/>
      <c r="D53" s="2"/>
      <c r="E53" s="3"/>
    </row>
    <row r="54" spans="1:5" ht="15">
      <c r="A54" s="1"/>
      <c r="C54" s="2"/>
      <c r="D54" s="2"/>
      <c r="E54" s="3"/>
    </row>
    <row r="55" spans="1:5" ht="15">
      <c r="A55" s="1"/>
      <c r="C55" s="2"/>
      <c r="D55" s="2"/>
      <c r="E55" s="3"/>
    </row>
    <row r="56" spans="1:5" ht="15">
      <c r="A56" s="1"/>
      <c r="C56" s="2"/>
      <c r="D56" s="2"/>
      <c r="E56" s="3"/>
    </row>
    <row r="57" spans="1:5" ht="15">
      <c r="A57" s="1"/>
      <c r="C57" s="2"/>
      <c r="D57" s="2"/>
      <c r="E57" s="3"/>
    </row>
    <row r="58" spans="1:5" ht="15">
      <c r="A58" s="1"/>
      <c r="C58" s="2"/>
      <c r="D58" s="2"/>
      <c r="E58" s="3"/>
    </row>
    <row r="59" spans="1:5" ht="15">
      <c r="A59" s="1"/>
      <c r="C59" s="2"/>
      <c r="D59" s="2"/>
      <c r="E59" s="3"/>
    </row>
    <row r="60" spans="1:5" ht="15">
      <c r="A60" s="1"/>
      <c r="C60" s="2"/>
      <c r="D60" s="2"/>
      <c r="E60" s="3"/>
    </row>
    <row r="61" spans="1:5" ht="15">
      <c r="A61" s="1"/>
      <c r="C61" s="2"/>
      <c r="D61" s="2"/>
      <c r="E61" s="3"/>
    </row>
    <row r="62" spans="1:5" ht="15">
      <c r="A62" s="1"/>
      <c r="C62" s="2"/>
      <c r="D62" s="2"/>
      <c r="E62" s="3"/>
    </row>
    <row r="63" spans="1:5" ht="15">
      <c r="A63" s="1"/>
      <c r="C63" s="2"/>
      <c r="D63" s="2"/>
      <c r="E63" s="3"/>
    </row>
    <row r="64" spans="1:5" ht="15">
      <c r="A64" s="1"/>
      <c r="C64" s="2"/>
      <c r="D64" s="2"/>
      <c r="E64" s="3"/>
    </row>
    <row r="65" spans="1:5" ht="15">
      <c r="A65" s="1"/>
      <c r="C65" s="2"/>
      <c r="D65" s="2"/>
      <c r="E65" s="3"/>
    </row>
    <row r="66" spans="1:5" ht="15">
      <c r="A66" s="1"/>
      <c r="C66" s="2"/>
      <c r="D66" s="2"/>
      <c r="E66" s="3"/>
    </row>
    <row r="67" spans="1:5" ht="15">
      <c r="A67" s="1"/>
      <c r="C67" s="2"/>
      <c r="D67" s="2"/>
      <c r="E67" s="3"/>
    </row>
    <row r="68" spans="1:5" ht="15">
      <c r="A68" s="1"/>
      <c r="C68" s="2"/>
      <c r="D68" s="2"/>
      <c r="E68" s="3"/>
    </row>
    <row r="69" spans="1:4" ht="15">
      <c r="A69" s="1"/>
      <c r="C69" s="2"/>
      <c r="D69" s="2"/>
    </row>
    <row r="70" spans="1:4" ht="15">
      <c r="A70" s="1"/>
      <c r="C70" s="2"/>
      <c r="D70" s="2"/>
    </row>
    <row r="71" spans="1:4" ht="15">
      <c r="A71" s="1"/>
      <c r="C71" s="2"/>
      <c r="D71" s="2"/>
    </row>
    <row r="72" spans="1:4" ht="15">
      <c r="A72" s="1"/>
      <c r="C72" s="2"/>
      <c r="D72" s="2"/>
    </row>
    <row r="73" spans="1:4" ht="15">
      <c r="A73" s="1"/>
      <c r="C73" s="2"/>
      <c r="D73" s="2"/>
    </row>
    <row r="74" spans="1:4" ht="15">
      <c r="A74" s="1"/>
      <c r="C74" s="2"/>
      <c r="D74" s="2"/>
    </row>
    <row r="75" spans="1:4" ht="15">
      <c r="A75" s="1"/>
      <c r="C75" s="2"/>
      <c r="D75" s="2"/>
    </row>
    <row r="76" spans="1:4" ht="15">
      <c r="A76" s="1"/>
      <c r="C76" s="2"/>
      <c r="D76" s="2"/>
    </row>
    <row r="77" spans="1:4" ht="15">
      <c r="A77" s="1"/>
      <c r="C77" s="2"/>
      <c r="D77" s="2"/>
    </row>
    <row r="78" spans="1:4" ht="15">
      <c r="A78" s="1"/>
      <c r="C78" s="2"/>
      <c r="D78" s="2"/>
    </row>
    <row r="79" spans="1:4" ht="15">
      <c r="A79" s="1"/>
      <c r="C79" s="2"/>
      <c r="D79" s="2"/>
    </row>
    <row r="80" spans="1:4" ht="15">
      <c r="A80" s="1"/>
      <c r="C80" s="2"/>
      <c r="D80" s="2"/>
    </row>
    <row r="81" spans="1:4" ht="15">
      <c r="A81" s="1"/>
      <c r="C81" s="2"/>
      <c r="D81" s="2"/>
    </row>
    <row r="82" spans="1:4" ht="15">
      <c r="A82" s="1"/>
      <c r="C82" s="2"/>
      <c r="D82" s="2"/>
    </row>
    <row r="83" spans="1:4" ht="15">
      <c r="A83" s="1"/>
      <c r="C83" s="2"/>
      <c r="D83" s="2"/>
    </row>
    <row r="84" spans="1:4" ht="15">
      <c r="A84" s="1"/>
      <c r="C84" s="2"/>
      <c r="D84" s="2"/>
    </row>
    <row r="85" spans="1:4" ht="15">
      <c r="A85" s="1"/>
      <c r="C85" s="2"/>
      <c r="D85" s="2"/>
    </row>
    <row r="86" spans="1:4" ht="15">
      <c r="A86" s="1"/>
      <c r="C86" s="2"/>
      <c r="D86" s="2"/>
    </row>
    <row r="87" spans="1:4" ht="15">
      <c r="A87" s="1"/>
      <c r="C87" s="2"/>
      <c r="D87" s="2"/>
    </row>
    <row r="88" spans="1:4" ht="15">
      <c r="A88" s="1"/>
      <c r="C88" s="2"/>
      <c r="D88" s="2"/>
    </row>
    <row r="89" spans="1:4" ht="15">
      <c r="A89" s="1"/>
      <c r="C89" s="2"/>
      <c r="D89" s="2"/>
    </row>
    <row r="90" spans="1:4" ht="15">
      <c r="A90" s="1"/>
      <c r="C90" s="2"/>
      <c r="D90" s="2"/>
    </row>
    <row r="91" spans="1:4" ht="15">
      <c r="A91" s="1"/>
      <c r="C91" s="2"/>
      <c r="D91" s="2"/>
    </row>
    <row r="92" spans="1:4" ht="15">
      <c r="A92" s="1"/>
      <c r="C92" s="2"/>
      <c r="D92" s="2"/>
    </row>
    <row r="93" spans="1:4" ht="15">
      <c r="A93" s="1"/>
      <c r="C93" s="2"/>
      <c r="D93" s="2"/>
    </row>
    <row r="94" spans="1:4" ht="15">
      <c r="A94" s="1"/>
      <c r="C94" s="2"/>
      <c r="D94" s="2"/>
    </row>
    <row r="95" spans="1:4" ht="15">
      <c r="A95" s="1"/>
      <c r="C95" s="2"/>
      <c r="D95" s="2"/>
    </row>
    <row r="96" spans="1:4" ht="15">
      <c r="A96" s="1"/>
      <c r="C96" s="2"/>
      <c r="D96" s="2"/>
    </row>
    <row r="97" spans="1:4" ht="15">
      <c r="A97" s="1"/>
      <c r="C97" s="2"/>
      <c r="D97" s="2"/>
    </row>
    <row r="98" spans="1:4" ht="15">
      <c r="A98" s="1"/>
      <c r="C98" s="2"/>
      <c r="D98" s="2"/>
    </row>
    <row r="99" spans="1:4" ht="15">
      <c r="A99" s="1"/>
      <c r="C99" s="2"/>
      <c r="D99" s="2"/>
    </row>
    <row r="100" spans="1:4" ht="15">
      <c r="A100" s="1"/>
      <c r="C100" s="2"/>
      <c r="D100" s="2"/>
    </row>
    <row r="101" spans="1:4" ht="15">
      <c r="A101" s="1"/>
      <c r="C101" s="2"/>
      <c r="D101" s="2"/>
    </row>
    <row r="102" spans="1:4" ht="15">
      <c r="A102" s="1"/>
      <c r="C102" s="2"/>
      <c r="D102" s="2"/>
    </row>
    <row r="103" spans="1:4" ht="15">
      <c r="A103" s="1"/>
      <c r="C103" s="2"/>
      <c r="D103" s="2"/>
    </row>
    <row r="104" spans="1:4" ht="15">
      <c r="A104" s="1"/>
      <c r="C104" s="2"/>
      <c r="D104" s="2"/>
    </row>
    <row r="105" spans="1:4" ht="15">
      <c r="A105" s="1"/>
      <c r="C105" s="2"/>
      <c r="D105" s="2"/>
    </row>
    <row r="106" spans="1:4" ht="15">
      <c r="A106" s="1"/>
      <c r="C106" s="2"/>
      <c r="D106" s="2"/>
    </row>
    <row r="107" spans="1:4" ht="15">
      <c r="A107" s="1"/>
      <c r="C107" s="2"/>
      <c r="D107" s="2"/>
    </row>
    <row r="108" spans="1:4" ht="15">
      <c r="A108" s="1"/>
      <c r="C108" s="2"/>
      <c r="D108" s="2"/>
    </row>
    <row r="109" spans="1:4" ht="15">
      <c r="A109" s="1"/>
      <c r="C109" s="2"/>
      <c r="D109" s="2"/>
    </row>
    <row r="110" spans="1:4" ht="15">
      <c r="A110" s="1"/>
      <c r="C110" s="2"/>
      <c r="D110" s="2"/>
    </row>
    <row r="111" spans="1:4" ht="15">
      <c r="A111" s="1"/>
      <c r="C111" s="2"/>
      <c r="D111" s="2"/>
    </row>
    <row r="112" spans="1:4" ht="15">
      <c r="A112" s="1"/>
      <c r="C112" s="2"/>
      <c r="D112" s="2"/>
    </row>
    <row r="113" spans="1:4" ht="15">
      <c r="A113" s="1"/>
      <c r="C113" s="2"/>
      <c r="D113" s="2"/>
    </row>
    <row r="114" spans="1:4" ht="15">
      <c r="A114" s="1"/>
      <c r="C114" s="2"/>
      <c r="D114" s="2"/>
    </row>
    <row r="115" ht="15">
      <c r="A115" s="1"/>
    </row>
    <row r="116" ht="15">
      <c r="A116" s="1"/>
    </row>
    <row r="117" ht="15">
      <c r="A117" s="1"/>
    </row>
    <row r="118" ht="15">
      <c r="A118" s="1"/>
    </row>
  </sheetData>
  <mergeCells count="14">
    <mergeCell ref="C6:E6"/>
    <mergeCell ref="C1:E1"/>
    <mergeCell ref="C2:E2"/>
    <mergeCell ref="C3:E3"/>
    <mergeCell ref="C4:E4"/>
    <mergeCell ref="C5:E5"/>
    <mergeCell ref="A21:B21"/>
    <mergeCell ref="A22:B22"/>
    <mergeCell ref="A29:B29"/>
    <mergeCell ref="A8:E8"/>
    <mergeCell ref="A9:E9"/>
    <mergeCell ref="A10:E10"/>
    <mergeCell ref="A13:B13"/>
    <mergeCell ref="A17:B17"/>
  </mergeCells>
  <printOptions/>
  <pageMargins left="0.7" right="0.7" top="0.75" bottom="0.75" header="0.3" footer="0.3"/>
  <pageSetup horizontalDpi="600" verticalDpi="6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6"/>
  <sheetViews>
    <sheetView view="pageBreakPreview" zoomScale="145" zoomScaleSheetLayoutView="145" workbookViewId="0" topLeftCell="A1">
      <selection activeCell="E6" sqref="E6"/>
    </sheetView>
  </sheetViews>
  <sheetFormatPr defaultColWidth="9.140625" defaultRowHeight="15"/>
  <cols>
    <col min="1" max="1" width="24.8515625" style="0" customWidth="1"/>
    <col min="2" max="2" width="11.7109375" style="0" customWidth="1"/>
    <col min="3" max="3" width="8.421875" style="0" customWidth="1"/>
    <col min="4" max="4" width="9.421875" style="0" customWidth="1"/>
    <col min="5" max="5" width="14.57421875" style="0" customWidth="1"/>
    <col min="6" max="6" width="12.8515625" style="0" customWidth="1"/>
    <col min="7" max="7" width="9.28125" style="25" customWidth="1"/>
    <col min="8" max="8" width="12.421875" style="0" customWidth="1"/>
  </cols>
  <sheetData>
    <row r="1" spans="5:7" ht="15">
      <c r="E1" s="34" t="s">
        <v>39</v>
      </c>
      <c r="F1" s="34"/>
      <c r="G1" s="34"/>
    </row>
    <row r="2" spans="5:8" ht="15">
      <c r="E2" s="34" t="s">
        <v>1</v>
      </c>
      <c r="F2" s="34"/>
      <c r="G2" s="34"/>
      <c r="H2" s="34"/>
    </row>
    <row r="3" spans="5:8" ht="15">
      <c r="E3" s="34" t="s">
        <v>2</v>
      </c>
      <c r="F3" s="34"/>
      <c r="G3" s="34"/>
      <c r="H3" s="34"/>
    </row>
    <row r="4" spans="5:8" ht="15">
      <c r="E4" s="34" t="s">
        <v>3</v>
      </c>
      <c r="F4" s="34"/>
      <c r="G4" s="34"/>
      <c r="H4" s="34"/>
    </row>
    <row r="5" spans="5:8" ht="15">
      <c r="E5" s="34" t="s">
        <v>4</v>
      </c>
      <c r="F5" s="34"/>
      <c r="G5" s="34"/>
      <c r="H5" s="34"/>
    </row>
    <row r="6" spans="5:8" ht="15">
      <c r="E6" s="34" t="s">
        <v>132</v>
      </c>
      <c r="F6" s="34"/>
      <c r="G6" s="34"/>
      <c r="H6" s="34"/>
    </row>
    <row r="8" spans="1:8" ht="15">
      <c r="A8" s="43" t="s">
        <v>40</v>
      </c>
      <c r="B8" s="43"/>
      <c r="C8" s="43"/>
      <c r="D8" s="43"/>
      <c r="E8" s="43"/>
      <c r="F8" s="43"/>
      <c r="G8" s="43"/>
      <c r="H8" s="43"/>
    </row>
    <row r="9" spans="1:8" ht="15">
      <c r="A9" s="43" t="s">
        <v>128</v>
      </c>
      <c r="B9" s="43"/>
      <c r="C9" s="43"/>
      <c r="D9" s="43"/>
      <c r="E9" s="43"/>
      <c r="F9" s="43"/>
      <c r="G9" s="43"/>
      <c r="H9" s="43"/>
    </row>
    <row r="10" spans="1:8" ht="15">
      <c r="A10" s="43" t="s">
        <v>41</v>
      </c>
      <c r="B10" s="43"/>
      <c r="C10" s="43"/>
      <c r="D10" s="43"/>
      <c r="E10" s="43"/>
      <c r="F10" s="43"/>
      <c r="G10" s="43"/>
      <c r="H10" s="43"/>
    </row>
    <row r="12" spans="1:8" ht="15" customHeight="1">
      <c r="A12" s="49" t="s">
        <v>42</v>
      </c>
      <c r="B12" s="56" t="s">
        <v>43</v>
      </c>
      <c r="C12" s="56" t="s">
        <v>44</v>
      </c>
      <c r="D12" s="56" t="s">
        <v>45</v>
      </c>
      <c r="E12" s="56" t="s">
        <v>9</v>
      </c>
      <c r="F12" s="49" t="s">
        <v>90</v>
      </c>
      <c r="G12" s="52" t="s">
        <v>105</v>
      </c>
      <c r="H12" s="53" t="s">
        <v>106</v>
      </c>
    </row>
    <row r="13" spans="1:8" ht="15">
      <c r="A13" s="50"/>
      <c r="B13" s="56"/>
      <c r="C13" s="56"/>
      <c r="D13" s="56"/>
      <c r="E13" s="56"/>
      <c r="F13" s="50"/>
      <c r="G13" s="52"/>
      <c r="H13" s="54"/>
    </row>
    <row r="14" spans="1:8" ht="15">
      <c r="A14" s="51"/>
      <c r="B14" s="56"/>
      <c r="C14" s="56"/>
      <c r="D14" s="56"/>
      <c r="E14" s="56"/>
      <c r="F14" s="51"/>
      <c r="G14" s="52"/>
      <c r="H14" s="55"/>
    </row>
    <row r="15" spans="1:8" ht="24">
      <c r="A15" s="16" t="s">
        <v>46</v>
      </c>
      <c r="B15" s="17">
        <v>900</v>
      </c>
      <c r="C15" s="19" t="s">
        <v>92</v>
      </c>
      <c r="D15" s="17"/>
      <c r="E15" s="20"/>
      <c r="F15" s="21"/>
      <c r="G15" s="26"/>
      <c r="H15" s="27"/>
    </row>
    <row r="16" spans="1:8" ht="48">
      <c r="A16" s="16" t="s">
        <v>47</v>
      </c>
      <c r="B16" s="17">
        <v>900</v>
      </c>
      <c r="C16" s="19" t="s">
        <v>93</v>
      </c>
      <c r="D16" s="17"/>
      <c r="E16" s="20"/>
      <c r="F16" s="21"/>
      <c r="G16" s="26"/>
      <c r="H16" s="27"/>
    </row>
    <row r="17" spans="1:8" ht="24">
      <c r="A17" s="18" t="s">
        <v>48</v>
      </c>
      <c r="B17" s="15">
        <v>900</v>
      </c>
      <c r="C17" s="24" t="s">
        <v>93</v>
      </c>
      <c r="D17" s="15" t="s">
        <v>49</v>
      </c>
      <c r="E17" s="23">
        <v>42</v>
      </c>
      <c r="F17" s="22">
        <v>7</v>
      </c>
      <c r="G17" s="26">
        <f>F17/E17</f>
        <v>0.16666666666666666</v>
      </c>
      <c r="H17" s="27"/>
    </row>
    <row r="18" spans="1:8" ht="72">
      <c r="A18" s="16" t="s">
        <v>50</v>
      </c>
      <c r="B18" s="17">
        <v>900</v>
      </c>
      <c r="C18" s="19" t="s">
        <v>94</v>
      </c>
      <c r="D18" s="17"/>
      <c r="E18" s="20"/>
      <c r="F18" s="21"/>
      <c r="G18" s="26"/>
      <c r="H18" s="27"/>
    </row>
    <row r="19" spans="1:8" ht="36">
      <c r="A19" s="18" t="s">
        <v>51</v>
      </c>
      <c r="B19" s="15">
        <v>900</v>
      </c>
      <c r="C19" s="24" t="s">
        <v>94</v>
      </c>
      <c r="D19" s="15" t="s">
        <v>52</v>
      </c>
      <c r="E19" s="23">
        <v>300</v>
      </c>
      <c r="F19" s="22">
        <v>64.26</v>
      </c>
      <c r="G19" s="26">
        <f>F19/E19</f>
        <v>0.21420000000000003</v>
      </c>
      <c r="H19" s="27"/>
    </row>
    <row r="20" spans="1:8" ht="96">
      <c r="A20" s="16" t="s">
        <v>53</v>
      </c>
      <c r="B20" s="17">
        <v>900</v>
      </c>
      <c r="C20" s="19" t="s">
        <v>95</v>
      </c>
      <c r="D20" s="17"/>
      <c r="E20" s="20"/>
      <c r="F20" s="21"/>
      <c r="G20" s="26"/>
      <c r="H20" s="27"/>
    </row>
    <row r="21" spans="1:8" ht="24">
      <c r="A21" s="18" t="s">
        <v>54</v>
      </c>
      <c r="B21" s="15">
        <v>900</v>
      </c>
      <c r="C21" s="24" t="s">
        <v>95</v>
      </c>
      <c r="D21" s="15" t="s">
        <v>55</v>
      </c>
      <c r="E21" s="20"/>
      <c r="F21" s="22"/>
      <c r="G21" s="26"/>
      <c r="H21" s="27"/>
    </row>
    <row r="22" spans="1:8" ht="15">
      <c r="A22" s="18" t="s">
        <v>56</v>
      </c>
      <c r="B22" s="15">
        <v>900</v>
      </c>
      <c r="C22" s="24" t="s">
        <v>95</v>
      </c>
      <c r="D22" s="15" t="s">
        <v>57</v>
      </c>
      <c r="E22" s="23">
        <v>1419.2</v>
      </c>
      <c r="F22" s="22">
        <v>445.96</v>
      </c>
      <c r="G22" s="26">
        <f aca="true" t="shared" si="0" ref="G22:G26">F22/E22</f>
        <v>0.3142333709131905</v>
      </c>
      <c r="H22" s="27"/>
    </row>
    <row r="23" spans="1:8" ht="96">
      <c r="A23" s="18" t="s">
        <v>91</v>
      </c>
      <c r="B23" s="15">
        <v>900</v>
      </c>
      <c r="C23" s="24" t="s">
        <v>95</v>
      </c>
      <c r="D23" s="15" t="s">
        <v>58</v>
      </c>
      <c r="E23" s="23">
        <v>9927.3</v>
      </c>
      <c r="F23" s="22">
        <v>1808.74</v>
      </c>
      <c r="G23" s="26">
        <f t="shared" si="0"/>
        <v>0.18219858370352462</v>
      </c>
      <c r="H23" s="27"/>
    </row>
    <row r="24" spans="1:8" ht="120">
      <c r="A24" s="18" t="s">
        <v>59</v>
      </c>
      <c r="B24" s="15">
        <v>900</v>
      </c>
      <c r="C24" s="24" t="s">
        <v>95</v>
      </c>
      <c r="D24" s="15" t="s">
        <v>60</v>
      </c>
      <c r="E24" s="23">
        <v>1898.4</v>
      </c>
      <c r="F24" s="22">
        <v>283.34</v>
      </c>
      <c r="G24" s="26">
        <f t="shared" si="0"/>
        <v>0.14925200168563</v>
      </c>
      <c r="H24" s="27"/>
    </row>
    <row r="25" spans="1:8" ht="132">
      <c r="A25" s="18" t="s">
        <v>61</v>
      </c>
      <c r="B25" s="15">
        <v>900</v>
      </c>
      <c r="C25" s="24" t="s">
        <v>95</v>
      </c>
      <c r="D25" s="15" t="s">
        <v>62</v>
      </c>
      <c r="E25" s="32">
        <v>3627</v>
      </c>
      <c r="F25" s="33">
        <v>541.781</v>
      </c>
      <c r="G25" s="26">
        <f t="shared" si="0"/>
        <v>0.14937441411634958</v>
      </c>
      <c r="H25" s="27"/>
    </row>
    <row r="26" spans="1:8" ht="96">
      <c r="A26" s="18" t="s">
        <v>63</v>
      </c>
      <c r="B26" s="15">
        <v>900</v>
      </c>
      <c r="C26" s="24" t="s">
        <v>95</v>
      </c>
      <c r="D26" s="15" t="s">
        <v>64</v>
      </c>
      <c r="E26" s="23">
        <v>5701.8</v>
      </c>
      <c r="F26" s="22">
        <v>1017.99</v>
      </c>
      <c r="G26" s="26">
        <f t="shared" si="0"/>
        <v>0.17853835630853415</v>
      </c>
      <c r="H26" s="27"/>
    </row>
    <row r="27" spans="1:8" ht="15">
      <c r="A27" s="16" t="s">
        <v>65</v>
      </c>
      <c r="B27" s="17">
        <v>900</v>
      </c>
      <c r="C27" s="19" t="s">
        <v>96</v>
      </c>
      <c r="D27" s="17"/>
      <c r="E27" s="20"/>
      <c r="F27" s="21"/>
      <c r="G27" s="26"/>
      <c r="H27" s="27"/>
    </row>
    <row r="28" spans="1:8" ht="36">
      <c r="A28" s="18" t="s">
        <v>66</v>
      </c>
      <c r="B28" s="15">
        <v>900</v>
      </c>
      <c r="C28" s="24" t="s">
        <v>96</v>
      </c>
      <c r="D28" s="15" t="s">
        <v>67</v>
      </c>
      <c r="E28" s="23">
        <v>35</v>
      </c>
      <c r="F28" s="22">
        <v>0</v>
      </c>
      <c r="G28" s="26">
        <f>F28/E28</f>
        <v>0</v>
      </c>
      <c r="H28" s="27"/>
    </row>
    <row r="29" spans="1:8" ht="24">
      <c r="A29" s="16" t="s">
        <v>68</v>
      </c>
      <c r="B29" s="17">
        <v>900</v>
      </c>
      <c r="C29" s="19" t="s">
        <v>97</v>
      </c>
      <c r="D29" s="17"/>
      <c r="E29" s="20"/>
      <c r="F29" s="21"/>
      <c r="G29" s="26"/>
      <c r="H29" s="27"/>
    </row>
    <row r="30" spans="1:8" ht="72">
      <c r="A30" s="18" t="s">
        <v>69</v>
      </c>
      <c r="B30" s="15">
        <v>900</v>
      </c>
      <c r="C30" s="24" t="s">
        <v>97</v>
      </c>
      <c r="D30" s="15" t="s">
        <v>70</v>
      </c>
      <c r="E30" s="23">
        <v>86.1</v>
      </c>
      <c r="F30" s="22"/>
      <c r="G30" s="26">
        <f>F30/E30</f>
        <v>0</v>
      </c>
      <c r="H30" s="27"/>
    </row>
    <row r="31" spans="1:8" ht="36">
      <c r="A31" s="18" t="s">
        <v>129</v>
      </c>
      <c r="B31" s="30">
        <v>900</v>
      </c>
      <c r="C31" s="24" t="s">
        <v>97</v>
      </c>
      <c r="D31" s="30" t="s">
        <v>130</v>
      </c>
      <c r="E31" s="23">
        <v>200</v>
      </c>
      <c r="F31" s="22">
        <v>107</v>
      </c>
      <c r="G31" s="26"/>
      <c r="H31" s="27"/>
    </row>
    <row r="32" spans="1:8" ht="36">
      <c r="A32" s="16" t="s">
        <v>71</v>
      </c>
      <c r="B32" s="17">
        <v>900</v>
      </c>
      <c r="C32" s="19" t="s">
        <v>98</v>
      </c>
      <c r="D32" s="17" t="s">
        <v>72</v>
      </c>
      <c r="E32" s="20">
        <v>100</v>
      </c>
      <c r="F32" s="21">
        <v>0</v>
      </c>
      <c r="G32" s="28">
        <f>F32/E32</f>
        <v>0</v>
      </c>
      <c r="H32" s="27"/>
    </row>
    <row r="33" spans="1:8" ht="15">
      <c r="A33" s="16" t="s">
        <v>73</v>
      </c>
      <c r="B33" s="17">
        <v>900</v>
      </c>
      <c r="C33" s="19" t="s">
        <v>99</v>
      </c>
      <c r="D33" s="17"/>
      <c r="E33" s="20"/>
      <c r="F33" s="21"/>
      <c r="G33" s="26"/>
      <c r="H33" s="27"/>
    </row>
    <row r="34" spans="1:8" ht="15">
      <c r="A34" s="16" t="s">
        <v>74</v>
      </c>
      <c r="B34" s="17">
        <v>900</v>
      </c>
      <c r="C34" s="19" t="s">
        <v>100</v>
      </c>
      <c r="D34" s="17" t="s">
        <v>75</v>
      </c>
      <c r="E34" s="20">
        <v>213</v>
      </c>
      <c r="F34" s="21">
        <v>36.89</v>
      </c>
      <c r="G34" s="28">
        <f>F34/E34</f>
        <v>0.1731924882629108</v>
      </c>
      <c r="H34" s="27"/>
    </row>
    <row r="35" spans="1:8" ht="15">
      <c r="A35" s="16" t="s">
        <v>76</v>
      </c>
      <c r="B35" s="17">
        <v>900</v>
      </c>
      <c r="C35" s="19" t="s">
        <v>101</v>
      </c>
      <c r="D35" s="17"/>
      <c r="E35" s="20"/>
      <c r="F35" s="21"/>
      <c r="G35" s="26"/>
      <c r="H35" s="27"/>
    </row>
    <row r="36" spans="1:8" ht="24">
      <c r="A36" s="16" t="s">
        <v>77</v>
      </c>
      <c r="B36" s="17">
        <v>900</v>
      </c>
      <c r="C36" s="19" t="s">
        <v>102</v>
      </c>
      <c r="D36" s="17"/>
      <c r="E36" s="20"/>
      <c r="F36" s="21"/>
      <c r="G36" s="26"/>
      <c r="H36" s="27"/>
    </row>
    <row r="37" spans="1:8" ht="96">
      <c r="A37" s="18" t="s">
        <v>78</v>
      </c>
      <c r="B37" s="15">
        <v>900</v>
      </c>
      <c r="C37" s="24" t="s">
        <v>102</v>
      </c>
      <c r="D37" s="15" t="s">
        <v>79</v>
      </c>
      <c r="E37" s="23">
        <v>8234.3</v>
      </c>
      <c r="F37" s="22">
        <v>1362.59</v>
      </c>
      <c r="G37" s="26">
        <f>F37/E37</f>
        <v>0.1654773326208664</v>
      </c>
      <c r="H37" s="27"/>
    </row>
    <row r="38" spans="1:8" ht="15">
      <c r="A38" s="16" t="s">
        <v>82</v>
      </c>
      <c r="B38" s="17">
        <v>900</v>
      </c>
      <c r="C38" s="19" t="s">
        <v>103</v>
      </c>
      <c r="D38" s="15"/>
      <c r="E38" s="23"/>
      <c r="F38" s="21"/>
      <c r="G38" s="26"/>
      <c r="H38" s="27"/>
    </row>
    <row r="39" spans="1:8" ht="36">
      <c r="A39" s="16" t="s">
        <v>80</v>
      </c>
      <c r="B39" s="17">
        <v>900</v>
      </c>
      <c r="C39" s="19" t="s">
        <v>104</v>
      </c>
      <c r="D39" s="17" t="s">
        <v>81</v>
      </c>
      <c r="E39" s="20">
        <v>753.1</v>
      </c>
      <c r="F39" s="21">
        <v>125</v>
      </c>
      <c r="G39" s="28">
        <f>F39/E39</f>
        <v>0.16598061346434737</v>
      </c>
      <c r="H39" s="27"/>
    </row>
    <row r="40" spans="1:8" ht="15">
      <c r="A40" s="16" t="s">
        <v>83</v>
      </c>
      <c r="B40" s="17">
        <v>900</v>
      </c>
      <c r="C40" s="19">
        <v>1000</v>
      </c>
      <c r="D40" s="17"/>
      <c r="E40" s="20"/>
      <c r="F40" s="21"/>
      <c r="G40" s="26"/>
      <c r="H40" s="27"/>
    </row>
    <row r="41" spans="1:8" ht="15">
      <c r="A41" s="16" t="s">
        <v>84</v>
      </c>
      <c r="B41" s="17">
        <v>900</v>
      </c>
      <c r="C41" s="19">
        <v>1100</v>
      </c>
      <c r="D41" s="17"/>
      <c r="E41" s="20"/>
      <c r="F41" s="21"/>
      <c r="G41" s="26"/>
      <c r="H41" s="27"/>
    </row>
    <row r="42" spans="1:8" ht="15">
      <c r="A42" s="16" t="s">
        <v>85</v>
      </c>
      <c r="B42" s="17">
        <v>900</v>
      </c>
      <c r="C42" s="19">
        <v>1102</v>
      </c>
      <c r="D42" s="17"/>
      <c r="E42" s="20"/>
      <c r="F42" s="21"/>
      <c r="G42" s="26"/>
      <c r="H42" s="27"/>
    </row>
    <row r="43" spans="1:8" ht="96">
      <c r="A43" s="18" t="s">
        <v>78</v>
      </c>
      <c r="B43" s="15">
        <v>900</v>
      </c>
      <c r="C43" s="24">
        <v>1102</v>
      </c>
      <c r="D43" s="15" t="s">
        <v>86</v>
      </c>
      <c r="E43" s="23">
        <v>15843</v>
      </c>
      <c r="F43" s="22">
        <v>2865.15</v>
      </c>
      <c r="G43" s="26">
        <f>F43/E43</f>
        <v>0.18084643060026512</v>
      </c>
      <c r="H43" s="27"/>
    </row>
    <row r="44" spans="1:8" ht="24">
      <c r="A44" s="16" t="s">
        <v>87</v>
      </c>
      <c r="B44" s="17">
        <v>900</v>
      </c>
      <c r="C44" s="19">
        <v>1200</v>
      </c>
      <c r="D44" s="17"/>
      <c r="E44" s="20"/>
      <c r="F44" s="22"/>
      <c r="G44" s="26"/>
      <c r="H44" s="27"/>
    </row>
    <row r="45" spans="1:8" ht="24">
      <c r="A45" s="16" t="s">
        <v>88</v>
      </c>
      <c r="B45" s="17">
        <v>900</v>
      </c>
      <c r="C45" s="19">
        <v>1202</v>
      </c>
      <c r="D45" s="17" t="s">
        <v>89</v>
      </c>
      <c r="E45" s="20">
        <v>1410</v>
      </c>
      <c r="F45" s="21">
        <v>132.333</v>
      </c>
      <c r="G45" s="28">
        <f>F45/E45</f>
        <v>0.0938531914893617</v>
      </c>
      <c r="H45" s="27"/>
    </row>
    <row r="46" spans="1:8" ht="15">
      <c r="A46" s="46" t="s">
        <v>127</v>
      </c>
      <c r="B46" s="47"/>
      <c r="C46" s="47"/>
      <c r="D46" s="48"/>
      <c r="E46" s="39">
        <f>E45+E43+E39+E37+E34+E32+E31+E30+E28+E26+E25+E24+E23+E22+E19+E17</f>
        <v>49790.2</v>
      </c>
      <c r="F46" s="39">
        <f>F45+F43+F39+F37+F34+F32+F31+F30+F28+F26+F25+F24+F23+F22+F19+F17</f>
        <v>8798.034</v>
      </c>
      <c r="G46" s="40">
        <f>F46/E46</f>
        <v>0.17670212210434985</v>
      </c>
      <c r="H46" s="39"/>
    </row>
  </sheetData>
  <mergeCells count="12">
    <mergeCell ref="A8:H8"/>
    <mergeCell ref="A9:H9"/>
    <mergeCell ref="A10:H10"/>
    <mergeCell ref="A46:D46"/>
    <mergeCell ref="F12:F14"/>
    <mergeCell ref="G12:G14"/>
    <mergeCell ref="H12:H14"/>
    <mergeCell ref="A12:A14"/>
    <mergeCell ref="B12:B14"/>
    <mergeCell ref="C12:C14"/>
    <mergeCell ref="D12:D14"/>
    <mergeCell ref="E12:E14"/>
  </mergeCells>
  <printOptions/>
  <pageMargins left="0.7" right="0.7" top="0.75" bottom="0.75" header="0.3" footer="0.3"/>
  <pageSetup horizontalDpi="600" verticalDpi="600" orientation="portrait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6"/>
  <sheetViews>
    <sheetView view="pageBreakPreview" zoomScale="145" zoomScaleSheetLayoutView="145" workbookViewId="0" topLeftCell="A1">
      <selection activeCell="E6" sqref="E6"/>
    </sheetView>
  </sheetViews>
  <sheetFormatPr defaultColWidth="9.140625" defaultRowHeight="15"/>
  <cols>
    <col min="1" max="1" width="24.8515625" style="0" customWidth="1"/>
    <col min="2" max="2" width="11.7109375" style="0" customWidth="1"/>
    <col min="3" max="3" width="8.421875" style="0" customWidth="1"/>
    <col min="4" max="4" width="14.57421875" style="0" customWidth="1"/>
    <col min="5" max="5" width="12.8515625" style="0" customWidth="1"/>
    <col min="6" max="6" width="9.28125" style="25" customWidth="1"/>
    <col min="7" max="7" width="12.421875" style="0" customWidth="1"/>
  </cols>
  <sheetData>
    <row r="1" spans="5:7" ht="15">
      <c r="E1" s="34" t="s">
        <v>131</v>
      </c>
      <c r="F1" s="34"/>
      <c r="G1" s="34"/>
    </row>
    <row r="2" ht="15">
      <c r="E2" s="34" t="s">
        <v>1</v>
      </c>
    </row>
    <row r="3" ht="15">
      <c r="E3" s="34" t="s">
        <v>2</v>
      </c>
    </row>
    <row r="4" ht="15">
      <c r="E4" s="34" t="s">
        <v>3</v>
      </c>
    </row>
    <row r="5" ht="15">
      <c r="E5" s="34" t="s">
        <v>4</v>
      </c>
    </row>
    <row r="6" ht="15">
      <c r="E6" s="34" t="s">
        <v>132</v>
      </c>
    </row>
    <row r="8" spans="1:7" ht="15">
      <c r="A8" s="43" t="s">
        <v>40</v>
      </c>
      <c r="B8" s="43"/>
      <c r="C8" s="43"/>
      <c r="D8" s="43"/>
      <c r="E8" s="43"/>
      <c r="F8" s="43"/>
      <c r="G8" s="43"/>
    </row>
    <row r="9" spans="1:7" ht="15">
      <c r="A9" s="43" t="s">
        <v>128</v>
      </c>
      <c r="B9" s="43"/>
      <c r="C9" s="43"/>
      <c r="D9" s="43"/>
      <c r="E9" s="43"/>
      <c r="F9" s="43"/>
      <c r="G9" s="43"/>
    </row>
    <row r="10" spans="1:7" ht="15">
      <c r="A10" s="43" t="s">
        <v>41</v>
      </c>
      <c r="B10" s="43"/>
      <c r="C10" s="43"/>
      <c r="D10" s="43"/>
      <c r="E10" s="43"/>
      <c r="F10" s="43"/>
      <c r="G10" s="43"/>
    </row>
    <row r="12" spans="1:7" ht="15" customHeight="1">
      <c r="A12" s="49" t="s">
        <v>42</v>
      </c>
      <c r="B12" s="56" t="s">
        <v>43</v>
      </c>
      <c r="C12" s="56" t="s">
        <v>44</v>
      </c>
      <c r="D12" s="56" t="s">
        <v>9</v>
      </c>
      <c r="E12" s="49" t="s">
        <v>90</v>
      </c>
      <c r="F12" s="52" t="s">
        <v>105</v>
      </c>
      <c r="G12" s="53" t="s">
        <v>106</v>
      </c>
    </row>
    <row r="13" spans="1:7" ht="15">
      <c r="A13" s="50"/>
      <c r="B13" s="56"/>
      <c r="C13" s="56"/>
      <c r="D13" s="56"/>
      <c r="E13" s="50"/>
      <c r="F13" s="52"/>
      <c r="G13" s="54"/>
    </row>
    <row r="14" spans="1:7" ht="15">
      <c r="A14" s="51"/>
      <c r="B14" s="56"/>
      <c r="C14" s="56"/>
      <c r="D14" s="56"/>
      <c r="E14" s="51"/>
      <c r="F14" s="52"/>
      <c r="G14" s="55"/>
    </row>
    <row r="15" spans="1:7" ht="24">
      <c r="A15" s="16" t="s">
        <v>46</v>
      </c>
      <c r="B15" s="17">
        <v>900</v>
      </c>
      <c r="C15" s="19" t="s">
        <v>92</v>
      </c>
      <c r="D15" s="20"/>
      <c r="E15" s="21"/>
      <c r="F15" s="26"/>
      <c r="G15" s="27"/>
    </row>
    <row r="16" spans="1:7" ht="48">
      <c r="A16" s="16" t="s">
        <v>47</v>
      </c>
      <c r="B16" s="17">
        <v>900</v>
      </c>
      <c r="C16" s="19" t="s">
        <v>93</v>
      </c>
      <c r="D16" s="20">
        <f>D17</f>
        <v>42</v>
      </c>
      <c r="E16" s="20">
        <f aca="true" t="shared" si="0" ref="E16:F16">E17</f>
        <v>7</v>
      </c>
      <c r="F16" s="29">
        <f t="shared" si="0"/>
        <v>0.16666666666666666</v>
      </c>
      <c r="G16" s="27"/>
    </row>
    <row r="17" spans="1:7" ht="24.75" hidden="1">
      <c r="A17" s="18" t="s">
        <v>48</v>
      </c>
      <c r="B17" s="30">
        <v>900</v>
      </c>
      <c r="C17" s="24" t="s">
        <v>93</v>
      </c>
      <c r="D17" s="23">
        <v>42</v>
      </c>
      <c r="E17" s="22">
        <v>7</v>
      </c>
      <c r="F17" s="26">
        <f>E17/D17</f>
        <v>0.16666666666666666</v>
      </c>
      <c r="G17" s="27" t="s">
        <v>107</v>
      </c>
    </row>
    <row r="18" spans="1:7" ht="72">
      <c r="A18" s="16" t="s">
        <v>50</v>
      </c>
      <c r="B18" s="17">
        <v>900</v>
      </c>
      <c r="C18" s="19" t="s">
        <v>94</v>
      </c>
      <c r="D18" s="20">
        <f>D19</f>
        <v>300</v>
      </c>
      <c r="E18" s="20">
        <f aca="true" t="shared" si="1" ref="E18:F18">E19</f>
        <v>64.26</v>
      </c>
      <c r="F18" s="29">
        <f t="shared" si="1"/>
        <v>0.21420000000000003</v>
      </c>
      <c r="G18" s="27"/>
    </row>
    <row r="19" spans="1:7" ht="36" hidden="1">
      <c r="A19" s="18" t="s">
        <v>51</v>
      </c>
      <c r="B19" s="30">
        <v>900</v>
      </c>
      <c r="C19" s="24" t="s">
        <v>94</v>
      </c>
      <c r="D19" s="23">
        <v>300</v>
      </c>
      <c r="E19" s="22">
        <v>64.26</v>
      </c>
      <c r="F19" s="26">
        <f>E19/D19</f>
        <v>0.21420000000000003</v>
      </c>
      <c r="G19" s="27"/>
    </row>
    <row r="20" spans="1:7" ht="96">
      <c r="A20" s="16" t="s">
        <v>53</v>
      </c>
      <c r="B20" s="17">
        <v>900</v>
      </c>
      <c r="C20" s="19" t="s">
        <v>95</v>
      </c>
      <c r="D20" s="20">
        <f>SUM(D21:D26)</f>
        <v>22573.7</v>
      </c>
      <c r="E20" s="20">
        <f aca="true" t="shared" si="2" ref="E20:F20">SUM(E21:E26)</f>
        <v>4097.811</v>
      </c>
      <c r="F20" s="29">
        <f t="shared" si="2"/>
        <v>0.9735967267272287</v>
      </c>
      <c r="G20" s="27"/>
    </row>
    <row r="21" spans="1:7" ht="24" hidden="1">
      <c r="A21" s="18" t="s">
        <v>54</v>
      </c>
      <c r="B21" s="30">
        <v>900</v>
      </c>
      <c r="C21" s="24" t="s">
        <v>95</v>
      </c>
      <c r="D21" s="20"/>
      <c r="E21" s="22"/>
      <c r="F21" s="26"/>
      <c r="G21" s="27"/>
    </row>
    <row r="22" spans="1:7" ht="15" hidden="1">
      <c r="A22" s="18" t="s">
        <v>56</v>
      </c>
      <c r="B22" s="30">
        <v>900</v>
      </c>
      <c r="C22" s="24" t="s">
        <v>95</v>
      </c>
      <c r="D22" s="23">
        <v>1419.2</v>
      </c>
      <c r="E22" s="22">
        <v>445.96</v>
      </c>
      <c r="F22" s="26">
        <f aca="true" t="shared" si="3" ref="F22:F26">E22/D22</f>
        <v>0.3142333709131905</v>
      </c>
      <c r="G22" s="27"/>
    </row>
    <row r="23" spans="1:7" ht="96" hidden="1">
      <c r="A23" s="18" t="s">
        <v>91</v>
      </c>
      <c r="B23" s="30">
        <v>900</v>
      </c>
      <c r="C23" s="24" t="s">
        <v>95</v>
      </c>
      <c r="D23" s="23">
        <v>9927.3</v>
      </c>
      <c r="E23" s="22">
        <v>1808.74</v>
      </c>
      <c r="F23" s="26">
        <f t="shared" si="3"/>
        <v>0.18219858370352462</v>
      </c>
      <c r="G23" s="27"/>
    </row>
    <row r="24" spans="1:7" ht="120" hidden="1">
      <c r="A24" s="18" t="s">
        <v>59</v>
      </c>
      <c r="B24" s="30">
        <v>900</v>
      </c>
      <c r="C24" s="24" t="s">
        <v>95</v>
      </c>
      <c r="D24" s="23">
        <v>1898.4</v>
      </c>
      <c r="E24" s="22">
        <v>283.34</v>
      </c>
      <c r="F24" s="26">
        <f t="shared" si="3"/>
        <v>0.14925200168563</v>
      </c>
      <c r="G24" s="27"/>
    </row>
    <row r="25" spans="1:7" ht="132" hidden="1">
      <c r="A25" s="18" t="s">
        <v>61</v>
      </c>
      <c r="B25" s="30">
        <v>900</v>
      </c>
      <c r="C25" s="24" t="s">
        <v>95</v>
      </c>
      <c r="D25" s="32">
        <v>3627</v>
      </c>
      <c r="E25" s="33">
        <v>541.781</v>
      </c>
      <c r="F25" s="26">
        <f t="shared" si="3"/>
        <v>0.14937441411634958</v>
      </c>
      <c r="G25" s="27"/>
    </row>
    <row r="26" spans="1:7" ht="96" hidden="1">
      <c r="A26" s="18" t="s">
        <v>63</v>
      </c>
      <c r="B26" s="30">
        <v>900</v>
      </c>
      <c r="C26" s="24" t="s">
        <v>95</v>
      </c>
      <c r="D26" s="23">
        <v>5701.8</v>
      </c>
      <c r="E26" s="22">
        <v>1017.99</v>
      </c>
      <c r="F26" s="26">
        <f t="shared" si="3"/>
        <v>0.17853835630853415</v>
      </c>
      <c r="G26" s="27"/>
    </row>
    <row r="27" spans="1:7" ht="15">
      <c r="A27" s="16" t="s">
        <v>65</v>
      </c>
      <c r="B27" s="17">
        <v>900</v>
      </c>
      <c r="C27" s="19" t="s">
        <v>96</v>
      </c>
      <c r="D27" s="20">
        <f>D28</f>
        <v>35</v>
      </c>
      <c r="E27" s="20">
        <f aca="true" t="shared" si="4" ref="E27:F27">E28</f>
        <v>0</v>
      </c>
      <c r="F27" s="29">
        <f t="shared" si="4"/>
        <v>0</v>
      </c>
      <c r="G27" s="27"/>
    </row>
    <row r="28" spans="1:7" ht="36" hidden="1">
      <c r="A28" s="18" t="s">
        <v>66</v>
      </c>
      <c r="B28" s="30">
        <v>900</v>
      </c>
      <c r="C28" s="24" t="s">
        <v>96</v>
      </c>
      <c r="D28" s="23">
        <v>35</v>
      </c>
      <c r="E28" s="22">
        <v>0</v>
      </c>
      <c r="F28" s="26">
        <f>E28/D28</f>
        <v>0</v>
      </c>
      <c r="G28" s="27"/>
    </row>
    <row r="29" spans="1:7" ht="24">
      <c r="A29" s="16" t="s">
        <v>68</v>
      </c>
      <c r="B29" s="17">
        <v>900</v>
      </c>
      <c r="C29" s="19" t="s">
        <v>97</v>
      </c>
      <c r="D29" s="20">
        <f>SUM(D30:D31)</f>
        <v>286.1</v>
      </c>
      <c r="E29" s="20">
        <f aca="true" t="shared" si="5" ref="E29:F29">SUM(E30:E31)</f>
        <v>107</v>
      </c>
      <c r="F29" s="29">
        <f t="shared" si="5"/>
        <v>0</v>
      </c>
      <c r="G29" s="27"/>
    </row>
    <row r="30" spans="1:7" ht="72" hidden="1">
      <c r="A30" s="18" t="s">
        <v>69</v>
      </c>
      <c r="B30" s="30">
        <v>900</v>
      </c>
      <c r="C30" s="24" t="s">
        <v>97</v>
      </c>
      <c r="D30" s="23">
        <v>86.1</v>
      </c>
      <c r="E30" s="22"/>
      <c r="F30" s="26">
        <f>E30/D30</f>
        <v>0</v>
      </c>
      <c r="G30" s="27"/>
    </row>
    <row r="31" spans="1:7" ht="36" hidden="1">
      <c r="A31" s="18" t="s">
        <v>129</v>
      </c>
      <c r="B31" s="30">
        <v>900</v>
      </c>
      <c r="C31" s="24" t="s">
        <v>97</v>
      </c>
      <c r="D31" s="23">
        <v>200</v>
      </c>
      <c r="E31" s="22">
        <v>107</v>
      </c>
      <c r="F31" s="26"/>
      <c r="G31" s="27"/>
    </row>
    <row r="32" spans="1:7" ht="36">
      <c r="A32" s="16" t="s">
        <v>71</v>
      </c>
      <c r="B32" s="17">
        <v>900</v>
      </c>
      <c r="C32" s="19" t="s">
        <v>98</v>
      </c>
      <c r="D32" s="20">
        <v>100</v>
      </c>
      <c r="E32" s="21">
        <v>0</v>
      </c>
      <c r="F32" s="28">
        <f>E32/D32</f>
        <v>0</v>
      </c>
      <c r="G32" s="27"/>
    </row>
    <row r="33" spans="1:7" ht="15">
      <c r="A33" s="16" t="s">
        <v>73</v>
      </c>
      <c r="B33" s="17">
        <v>900</v>
      </c>
      <c r="C33" s="19" t="s">
        <v>99</v>
      </c>
      <c r="D33" s="20"/>
      <c r="E33" s="21"/>
      <c r="F33" s="26"/>
      <c r="G33" s="27"/>
    </row>
    <row r="34" spans="1:7" ht="15">
      <c r="A34" s="16" t="s">
        <v>74</v>
      </c>
      <c r="B34" s="17">
        <v>900</v>
      </c>
      <c r="C34" s="19" t="s">
        <v>100</v>
      </c>
      <c r="D34" s="20">
        <v>213</v>
      </c>
      <c r="E34" s="21">
        <v>36.89</v>
      </c>
      <c r="F34" s="28">
        <f>E34/D34</f>
        <v>0.1731924882629108</v>
      </c>
      <c r="G34" s="27"/>
    </row>
    <row r="35" spans="1:7" ht="15">
      <c r="A35" s="16" t="s">
        <v>76</v>
      </c>
      <c r="B35" s="17">
        <v>900</v>
      </c>
      <c r="C35" s="19" t="s">
        <v>101</v>
      </c>
      <c r="D35" s="20"/>
      <c r="E35" s="21"/>
      <c r="F35" s="26"/>
      <c r="G35" s="27"/>
    </row>
    <row r="36" spans="1:7" ht="24">
      <c r="A36" s="16" t="s">
        <v>77</v>
      </c>
      <c r="B36" s="17">
        <v>900</v>
      </c>
      <c r="C36" s="19" t="s">
        <v>102</v>
      </c>
      <c r="D36" s="20">
        <f>D37</f>
        <v>8234.3</v>
      </c>
      <c r="E36" s="20">
        <f aca="true" t="shared" si="6" ref="E36:F36">E37</f>
        <v>1362.59</v>
      </c>
      <c r="F36" s="29">
        <f t="shared" si="6"/>
        <v>0.1654773326208664</v>
      </c>
      <c r="G36" s="27"/>
    </row>
    <row r="37" spans="1:7" ht="96" hidden="1">
      <c r="A37" s="18" t="s">
        <v>78</v>
      </c>
      <c r="B37" s="30">
        <v>900</v>
      </c>
      <c r="C37" s="24" t="s">
        <v>102</v>
      </c>
      <c r="D37" s="23">
        <v>8234.3</v>
      </c>
      <c r="E37" s="22">
        <v>1362.59</v>
      </c>
      <c r="F37" s="26">
        <f>E37/D37</f>
        <v>0.1654773326208664</v>
      </c>
      <c r="G37" s="27"/>
    </row>
    <row r="38" spans="1:7" ht="15">
      <c r="A38" s="16" t="s">
        <v>82</v>
      </c>
      <c r="B38" s="17">
        <v>900</v>
      </c>
      <c r="C38" s="19" t="s">
        <v>103</v>
      </c>
      <c r="D38" s="23"/>
      <c r="E38" s="21"/>
      <c r="F38" s="26"/>
      <c r="G38" s="27"/>
    </row>
    <row r="39" spans="1:7" ht="36">
      <c r="A39" s="16" t="s">
        <v>80</v>
      </c>
      <c r="B39" s="17">
        <v>900</v>
      </c>
      <c r="C39" s="19" t="s">
        <v>104</v>
      </c>
      <c r="D39" s="20">
        <v>753.1</v>
      </c>
      <c r="E39" s="21">
        <v>125</v>
      </c>
      <c r="F39" s="28">
        <f>E39/D39</f>
        <v>0.16598061346434737</v>
      </c>
      <c r="G39" s="27"/>
    </row>
    <row r="40" spans="1:7" ht="15">
      <c r="A40" s="16" t="s">
        <v>83</v>
      </c>
      <c r="B40" s="17">
        <v>900</v>
      </c>
      <c r="C40" s="19">
        <v>1000</v>
      </c>
      <c r="D40" s="20"/>
      <c r="E40" s="21"/>
      <c r="F40" s="26"/>
      <c r="G40" s="27"/>
    </row>
    <row r="41" spans="1:7" ht="15">
      <c r="A41" s="16" t="s">
        <v>84</v>
      </c>
      <c r="B41" s="17">
        <v>900</v>
      </c>
      <c r="C41" s="19">
        <v>1100</v>
      </c>
      <c r="D41" s="20"/>
      <c r="E41" s="21"/>
      <c r="F41" s="26"/>
      <c r="G41" s="27"/>
    </row>
    <row r="42" spans="1:7" ht="15">
      <c r="A42" s="16" t="s">
        <v>85</v>
      </c>
      <c r="B42" s="17">
        <v>900</v>
      </c>
      <c r="C42" s="19">
        <v>1102</v>
      </c>
      <c r="D42" s="20">
        <f>D43</f>
        <v>15843</v>
      </c>
      <c r="E42" s="20">
        <f aca="true" t="shared" si="7" ref="E42:F42">E43</f>
        <v>2865.15</v>
      </c>
      <c r="F42" s="29">
        <f t="shared" si="7"/>
        <v>0.18084643060026512</v>
      </c>
      <c r="G42" s="27"/>
    </row>
    <row r="43" spans="1:7" ht="96" hidden="1">
      <c r="A43" s="18" t="s">
        <v>78</v>
      </c>
      <c r="B43" s="30">
        <v>900</v>
      </c>
      <c r="C43" s="24">
        <v>1102</v>
      </c>
      <c r="D43" s="23">
        <v>15843</v>
      </c>
      <c r="E43" s="22">
        <v>2865.15</v>
      </c>
      <c r="F43" s="26">
        <f>E43/D43</f>
        <v>0.18084643060026512</v>
      </c>
      <c r="G43" s="27"/>
    </row>
    <row r="44" spans="1:7" ht="24">
      <c r="A44" s="16" t="s">
        <v>87</v>
      </c>
      <c r="B44" s="17">
        <v>900</v>
      </c>
      <c r="C44" s="19">
        <v>1200</v>
      </c>
      <c r="D44" s="20"/>
      <c r="E44" s="22"/>
      <c r="F44" s="26"/>
      <c r="G44" s="27"/>
    </row>
    <row r="45" spans="1:7" ht="24">
      <c r="A45" s="16" t="s">
        <v>88</v>
      </c>
      <c r="B45" s="17">
        <v>900</v>
      </c>
      <c r="C45" s="19">
        <v>1202</v>
      </c>
      <c r="D45" s="20">
        <v>1410</v>
      </c>
      <c r="E45" s="21">
        <v>132.333</v>
      </c>
      <c r="F45" s="28">
        <f>E45/D45</f>
        <v>0.0938531914893617</v>
      </c>
      <c r="G45" s="27"/>
    </row>
    <row r="46" spans="1:7" ht="15">
      <c r="A46" s="46" t="s">
        <v>127</v>
      </c>
      <c r="B46" s="47"/>
      <c r="C46" s="47"/>
      <c r="D46" s="39">
        <f>D45+D43+D39+D37+D34+D32+D31+D30+D28+D26+D25+D24+D23+D22+D19+D17</f>
        <v>49790.2</v>
      </c>
      <c r="E46" s="39">
        <f>E45+E43+E39+E37+E34+E32+E31+E30+E28+E26+E25+E24+E23+E22+E19+E17</f>
        <v>8798.034</v>
      </c>
      <c r="F46" s="40">
        <f>E46/D46</f>
        <v>0.17670212210434985</v>
      </c>
      <c r="G46" s="39"/>
    </row>
  </sheetData>
  <mergeCells count="11">
    <mergeCell ref="G12:G14"/>
    <mergeCell ref="A46:C46"/>
    <mergeCell ref="A8:G8"/>
    <mergeCell ref="A9:G9"/>
    <mergeCell ref="A10:G10"/>
    <mergeCell ref="A12:A14"/>
    <mergeCell ref="B12:B14"/>
    <mergeCell ref="C12:C14"/>
    <mergeCell ref="D12:D14"/>
    <mergeCell ref="E12:E14"/>
    <mergeCell ref="F12:F14"/>
  </mergeCells>
  <printOptions/>
  <pageMargins left="0.7" right="0.7" top="0.75" bottom="0.75" header="0.3" footer="0.3"/>
  <pageSetup horizontalDpi="600" verticalDpi="600" orientation="portrait" paperSize="9" scale="8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8"/>
  <sheetViews>
    <sheetView view="pageBreakPreview" zoomScale="115" zoomScaleSheetLayoutView="115" workbookViewId="0" topLeftCell="A1">
      <selection activeCell="A10" sqref="A10:E10"/>
    </sheetView>
  </sheetViews>
  <sheetFormatPr defaultColWidth="9.140625" defaultRowHeight="15"/>
  <cols>
    <col min="1" max="1" width="28.8515625" style="0" customWidth="1"/>
    <col min="2" max="2" width="25.28125" style="0" customWidth="1"/>
    <col min="3" max="3" width="16.8515625" style="0" customWidth="1"/>
    <col min="4" max="5" width="17.7109375" style="0" customWidth="1"/>
  </cols>
  <sheetData>
    <row r="1" spans="4:7" ht="15">
      <c r="D1" s="34" t="s">
        <v>108</v>
      </c>
      <c r="E1" s="34"/>
      <c r="G1" s="25"/>
    </row>
    <row r="2" spans="4:7" ht="15">
      <c r="D2" s="34" t="s">
        <v>1</v>
      </c>
      <c r="E2" s="34"/>
      <c r="G2" s="25"/>
    </row>
    <row r="3" spans="4:7" ht="15">
      <c r="D3" s="34" t="s">
        <v>2</v>
      </c>
      <c r="E3" s="34"/>
      <c r="G3" s="25"/>
    </row>
    <row r="4" spans="4:7" ht="15">
      <c r="D4" s="34" t="s">
        <v>3</v>
      </c>
      <c r="E4" s="34"/>
      <c r="G4" s="25"/>
    </row>
    <row r="5" spans="4:7" ht="15">
      <c r="D5" s="34" t="s">
        <v>4</v>
      </c>
      <c r="E5" s="34"/>
      <c r="G5" s="25"/>
    </row>
    <row r="6" spans="4:7" ht="15">
      <c r="D6" s="34" t="s">
        <v>132</v>
      </c>
      <c r="E6" s="34"/>
      <c r="G6" s="25"/>
    </row>
    <row r="7" ht="15">
      <c r="G7" s="25"/>
    </row>
    <row r="8" spans="1:7" ht="15">
      <c r="A8" s="43" t="s">
        <v>110</v>
      </c>
      <c r="B8" s="43"/>
      <c r="C8" s="43"/>
      <c r="D8" s="43"/>
      <c r="E8" s="43"/>
      <c r="G8" s="25"/>
    </row>
    <row r="9" spans="1:7" ht="15">
      <c r="A9" s="43" t="s">
        <v>109</v>
      </c>
      <c r="B9" s="43"/>
      <c r="C9" s="43"/>
      <c r="D9" s="43"/>
      <c r="E9" s="43"/>
      <c r="G9" s="25"/>
    </row>
    <row r="10" spans="1:7" ht="15">
      <c r="A10" s="43" t="s">
        <v>128</v>
      </c>
      <c r="B10" s="43"/>
      <c r="C10" s="43"/>
      <c r="D10" s="43"/>
      <c r="E10" s="43"/>
      <c r="G10" s="25"/>
    </row>
    <row r="11" spans="1:7" ht="17.25" customHeight="1">
      <c r="A11" s="43" t="s">
        <v>41</v>
      </c>
      <c r="B11" s="43"/>
      <c r="C11" s="43"/>
      <c r="D11" s="43"/>
      <c r="E11" s="43"/>
      <c r="G11" s="25"/>
    </row>
    <row r="12" spans="1:7" ht="45">
      <c r="A12" s="4" t="s">
        <v>111</v>
      </c>
      <c r="B12" s="4" t="s">
        <v>112</v>
      </c>
      <c r="C12" s="4" t="s">
        <v>113</v>
      </c>
      <c r="D12" s="4" t="s">
        <v>114</v>
      </c>
      <c r="E12" s="4" t="s">
        <v>115</v>
      </c>
      <c r="G12" s="25"/>
    </row>
    <row r="13" spans="1:5" ht="30">
      <c r="A13" s="10" t="s">
        <v>116</v>
      </c>
      <c r="B13" s="35" t="s">
        <v>117</v>
      </c>
      <c r="C13" s="37">
        <f>C16</f>
        <v>0</v>
      </c>
      <c r="D13" s="37">
        <f aca="true" t="shared" si="0" ref="D13:E13">D16</f>
        <v>-6059745.989999998</v>
      </c>
      <c r="E13" s="37">
        <f t="shared" si="0"/>
        <v>6059745.990000002</v>
      </c>
    </row>
    <row r="14" spans="1:5" ht="15">
      <c r="A14" s="36" t="s">
        <v>118</v>
      </c>
      <c r="B14" s="8"/>
      <c r="C14" s="35"/>
      <c r="D14" s="35"/>
      <c r="E14" s="35"/>
    </row>
    <row r="15" spans="1:5" ht="30">
      <c r="A15" s="10" t="s">
        <v>119</v>
      </c>
      <c r="B15" s="35" t="s">
        <v>123</v>
      </c>
      <c r="C15" s="35"/>
      <c r="D15" s="35"/>
      <c r="E15" s="35"/>
    </row>
    <row r="16" spans="1:5" ht="15">
      <c r="A16" s="8" t="s">
        <v>120</v>
      </c>
      <c r="B16" s="35" t="s">
        <v>124</v>
      </c>
      <c r="C16" s="37">
        <f>C17+C18</f>
        <v>0</v>
      </c>
      <c r="D16" s="37">
        <f aca="true" t="shared" si="1" ref="D16:E16">D17+D18</f>
        <v>-6059745.989999998</v>
      </c>
      <c r="E16" s="37">
        <f t="shared" si="1"/>
        <v>6059745.990000002</v>
      </c>
    </row>
    <row r="17" spans="1:5" ht="15">
      <c r="A17" s="8" t="s">
        <v>121</v>
      </c>
      <c r="B17" s="35" t="s">
        <v>125</v>
      </c>
      <c r="C17" s="38">
        <v>-49790200</v>
      </c>
      <c r="D17" s="35">
        <v>-14884768.54</v>
      </c>
      <c r="E17" s="37">
        <f>C17-D17</f>
        <v>-34905431.46</v>
      </c>
    </row>
    <row r="18" spans="1:5" ht="15">
      <c r="A18" s="8" t="s">
        <v>122</v>
      </c>
      <c r="B18" s="35" t="s">
        <v>126</v>
      </c>
      <c r="C18" s="35">
        <v>49790200</v>
      </c>
      <c r="D18" s="35">
        <v>8825022.55</v>
      </c>
      <c r="E18" s="37">
        <f>C18-D18</f>
        <v>40965177.45</v>
      </c>
    </row>
  </sheetData>
  <mergeCells count="4">
    <mergeCell ref="A9:E9"/>
    <mergeCell ref="A10:E10"/>
    <mergeCell ref="A11:E11"/>
    <mergeCell ref="A8:E8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2013-07-18T08:12:11Z</dcterms:modified>
  <cp:category/>
  <cp:version/>
  <cp:contentType/>
  <cp:contentStatus/>
</cp:coreProperties>
</file>